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465" windowWidth="19245" windowHeight="14175"/>
  </bookViews>
  <sheets>
    <sheet name="полный" sheetId="4" r:id="rId1"/>
    <sheet name="Лист1" sheetId="6" r:id="rId2"/>
  </sheets>
  <definedNames>
    <definedName name="_xlnm._FilterDatabase" localSheetId="0" hidden="1">полный!$A$3:$U$13</definedName>
    <definedName name="_xlnm.Print_Area" localSheetId="0">полный!$A$1:$O$16</definedName>
  </definedNames>
  <calcPr calcId="145621"/>
</workbook>
</file>

<file path=xl/calcChain.xml><?xml version="1.0" encoding="utf-8"?>
<calcChain xmlns="http://schemas.openxmlformats.org/spreadsheetml/2006/main">
  <c r="N14" i="4" l="1"/>
  <c r="N15" i="4"/>
  <c r="J14" i="4"/>
  <c r="J15" i="4"/>
  <c r="K14" i="4"/>
  <c r="K15" i="4"/>
  <c r="G14" i="4"/>
  <c r="G15" i="4"/>
  <c r="N16" i="4" l="1"/>
  <c r="G4" i="4"/>
  <c r="K16" i="4" l="1"/>
  <c r="J16" i="4"/>
  <c r="G16" i="4"/>
  <c r="U16" i="4"/>
  <c r="Q16" i="4"/>
  <c r="R16" i="4"/>
  <c r="I26" i="4"/>
  <c r="H26" i="4"/>
  <c r="E8" i="6"/>
  <c r="D8" i="6"/>
  <c r="G11" i="4" l="1"/>
  <c r="G9" i="4"/>
  <c r="N4" i="4" l="1"/>
  <c r="N9" i="4"/>
  <c r="N11" i="4"/>
  <c r="K11" i="4"/>
  <c r="J11" i="4"/>
  <c r="K9" i="4"/>
  <c r="J9" i="4"/>
  <c r="K4" i="4"/>
  <c r="J4" i="4"/>
  <c r="U5" i="4"/>
  <c r="U4" i="4"/>
  <c r="U6" i="4"/>
  <c r="U7" i="4"/>
  <c r="U8" i="4"/>
  <c r="U9" i="4"/>
  <c r="U10" i="4"/>
  <c r="U11" i="4"/>
  <c r="U12" i="4"/>
  <c r="U13" i="4"/>
  <c r="Q10" i="4"/>
  <c r="Q6" i="4"/>
  <c r="R6" i="4"/>
  <c r="Q7" i="4"/>
  <c r="R7" i="4"/>
  <c r="Q8" i="4"/>
  <c r="R8" i="4"/>
  <c r="Q5" i="4"/>
  <c r="R5" i="4"/>
  <c r="Q9" i="4"/>
  <c r="R9" i="4"/>
  <c r="R10" i="4"/>
  <c r="Q11" i="4"/>
  <c r="R11" i="4"/>
  <c r="Q12" i="4"/>
  <c r="R12" i="4"/>
  <c r="Q13" i="4"/>
  <c r="R13" i="4"/>
  <c r="Q4" i="4"/>
  <c r="R4" i="4"/>
</calcChain>
</file>

<file path=xl/sharedStrings.xml><?xml version="1.0" encoding="utf-8"?>
<sst xmlns="http://schemas.openxmlformats.org/spreadsheetml/2006/main" count="99" uniqueCount="69">
  <si>
    <t>Показатели</t>
  </si>
  <si>
    <t>Курс доллара, рублей за доллар США</t>
  </si>
  <si>
    <t>Цены на нефть Urals, долл./барр.</t>
  </si>
  <si>
    <t>Прибыль прибыльных организаций, млрд. руб</t>
  </si>
  <si>
    <t>Инфляция (ИПЦ), % к декабрю пред.года</t>
  </si>
  <si>
    <t>Реальные располагаемые доходы населения, %</t>
  </si>
  <si>
    <t>Реальная заработная плата, %</t>
  </si>
  <si>
    <t>Инвестиции, %</t>
  </si>
  <si>
    <t>Оперативное исполнение</t>
  </si>
  <si>
    <t>Индекс промышленного производства, %</t>
  </si>
  <si>
    <t>Оборот розничной торговли, %</t>
  </si>
  <si>
    <t>2019 год  Исп.</t>
  </si>
  <si>
    <t>-</t>
  </si>
  <si>
    <t>Прогноз</t>
  </si>
  <si>
    <t>Ожидаемые итоги года по прогнозу</t>
  </si>
  <si>
    <t>Факт</t>
  </si>
  <si>
    <t xml:space="preserve"> -4,6 п.п.</t>
  </si>
  <si>
    <t>82,12 янв -авг</t>
  </si>
  <si>
    <t xml:space="preserve"> +7,8% I полугодие 2022  (+4,1% 2кв.)</t>
  </si>
  <si>
    <t xml:space="preserve"> -1,3%
I полугодие 2022</t>
  </si>
  <si>
    <t>10,39% за янв.-авг. 2022</t>
  </si>
  <si>
    <t xml:space="preserve"> -3,4% в I полугодии 2022</t>
  </si>
  <si>
    <t>Закон о ФБ на 2022-2024</t>
  </si>
  <si>
    <t>Изм. прогноза  к закону о ФБ на 2022-2024</t>
  </si>
  <si>
    <t>70,54 за янв.-авг.</t>
  </si>
  <si>
    <t xml:space="preserve"> - 5,9 п.п.</t>
  </si>
  <si>
    <t xml:space="preserve"> -4,4 п.п.</t>
  </si>
  <si>
    <t xml:space="preserve"> -8,4 п.п.</t>
  </si>
  <si>
    <t xml:space="preserve"> -8,9 п.п.</t>
  </si>
  <si>
    <t xml:space="preserve"> -5,1 п.п.</t>
  </si>
  <si>
    <t xml:space="preserve">Прогноз социально-экономического развития РФ на 2022-2025 годы </t>
  </si>
  <si>
    <t>ФБ 2022-2024</t>
  </si>
  <si>
    <t>Изм. к ожидаемым итогам 2022</t>
  </si>
  <si>
    <t>изм к прогнозу</t>
  </si>
  <si>
    <t>изм к ож.итогам</t>
  </si>
  <si>
    <t>ПП</t>
  </si>
  <si>
    <t xml:space="preserve"> -3,8 п.п.</t>
  </si>
  <si>
    <t xml:space="preserve"> +2,1 п.п.</t>
  </si>
  <si>
    <t xml:space="preserve"> +1,0 п.п.</t>
  </si>
  <si>
    <t xml:space="preserve"> -0,9 п.п.</t>
  </si>
  <si>
    <t xml:space="preserve"> +3,8 п.п.</t>
  </si>
  <si>
    <t xml:space="preserve"> -6,1 п.п.</t>
  </si>
  <si>
    <t xml:space="preserve"> +1,5 п.п.</t>
  </si>
  <si>
    <t xml:space="preserve"> -6,9 п.п.</t>
  </si>
  <si>
    <t xml:space="preserve"> -0,2 п.п.</t>
  </si>
  <si>
    <t xml:space="preserve"> +8,8 п.п.</t>
  </si>
  <si>
    <t xml:space="preserve"> -3,7 п.п.</t>
  </si>
  <si>
    <t xml:space="preserve"> +0,5 п.п.</t>
  </si>
  <si>
    <t xml:space="preserve"> -0,4 п.п.</t>
  </si>
  <si>
    <t xml:space="preserve"> -1,4 п.п.</t>
  </si>
  <si>
    <t xml:space="preserve"> +0,3 п.п.</t>
  </si>
  <si>
    <t xml:space="preserve"> +0,4 п.п.</t>
  </si>
  <si>
    <t xml:space="preserve"> +0,8 п.п.</t>
  </si>
  <si>
    <t xml:space="preserve"> +0,1 п.п.</t>
  </si>
  <si>
    <t xml:space="preserve"> -0,4% I полугодие 2022 
(-4,1% 2кв.)</t>
  </si>
  <si>
    <t xml:space="preserve"> -0,8%
I полугодие 2022</t>
  </si>
  <si>
    <t xml:space="preserve"> -6,8 п.п.</t>
  </si>
  <si>
    <t>Закон о ФБ на 2021-2023</t>
  </si>
  <si>
    <t>Изм. прогноза  к закону о ФБ на 2021-2023</t>
  </si>
  <si>
    <t>Изм. прогноза к ожидаемым итогам в 2021 г.</t>
  </si>
  <si>
    <t>Объем Фонда национального благосостояния на конец года, млрд.руб</t>
  </si>
  <si>
    <t>%% к ВВП</t>
  </si>
  <si>
    <t>1,5 п.п.</t>
  </si>
  <si>
    <t>1,2 п.п.</t>
  </si>
  <si>
    <t>Изм. прогноза  к закону о ФБ на 22-24</t>
  </si>
  <si>
    <t>ВВП, %</t>
  </si>
  <si>
    <t>Экспорт (по кругу товаров, учитываемых ФТС России) (млрд. $)</t>
  </si>
  <si>
    <t>Импорт (по кругу товаров, учитываемых ФТС России) (млрд $)</t>
  </si>
  <si>
    <t xml:space="preserve"> 0,0 п.п.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</si>
</sst>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00B050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8"/>
      <color rgb="FFFF0000"/>
      <name val="Calibri"/>
      <family val="2"/>
      <scheme val="minor"/>
    </font>
    <font>
      <b/>
      <sz val="16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0" borderId="0"/>
    <xf numFmtId="0" fontId="1" fillId="0" borderId="0"/>
  </cellStyleXfs>
  <cellXfs count="86">
    <xf numFmtId="0" fontId="0" fillId="0" borderId="0" xfId="0"/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Fill="1"/>
    <xf numFmtId="0" fontId="3" fillId="5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top" wrapText="1"/>
    </xf>
    <xf numFmtId="164" fontId="9" fillId="4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/>
    <xf numFmtId="164" fontId="9" fillId="3" borderId="1" xfId="0" applyNumberFormat="1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165" fontId="12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Border="1"/>
    <xf numFmtId="0" fontId="0" fillId="0" borderId="2" xfId="0" applyBorder="1" applyAlignment="1">
      <alignment horizontal="center"/>
    </xf>
    <xf numFmtId="164" fontId="11" fillId="2" borderId="1" xfId="0" applyNumberFormat="1" applyFont="1" applyFill="1" applyBorder="1" applyAlignment="1">
      <alignment horizontal="center" vertical="center"/>
    </xf>
    <xf numFmtId="165" fontId="15" fillId="2" borderId="1" xfId="0" applyNumberFormat="1" applyFont="1" applyFill="1" applyBorder="1" applyAlignment="1">
      <alignment horizontal="center" vertical="center"/>
    </xf>
    <xf numFmtId="165" fontId="13" fillId="2" borderId="1" xfId="0" applyNumberFormat="1" applyFont="1" applyFill="1" applyBorder="1" applyAlignment="1">
      <alignment horizontal="center" vertical="center"/>
    </xf>
    <xf numFmtId="164" fontId="1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165" fontId="12" fillId="2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top" wrapText="1"/>
    </xf>
    <xf numFmtId="0" fontId="0" fillId="0" borderId="1" xfId="0" applyBorder="1"/>
    <xf numFmtId="0" fontId="7" fillId="2" borderId="1" xfId="0" applyFont="1" applyFill="1" applyBorder="1" applyAlignment="1">
      <alignment horizontal="center" vertical="center" wrapText="1"/>
    </xf>
    <xf numFmtId="164" fontId="13" fillId="2" borderId="1" xfId="0" applyNumberFormat="1" applyFont="1" applyFill="1" applyBorder="1" applyAlignment="1">
      <alignment horizontal="center" vertical="center" wrapText="1"/>
    </xf>
    <xf numFmtId="164" fontId="9" fillId="5" borderId="1" xfId="0" applyNumberFormat="1" applyFont="1" applyFill="1" applyBorder="1" applyAlignment="1">
      <alignment horizontal="center" vertical="center"/>
    </xf>
    <xf numFmtId="164" fontId="9" fillId="4" borderId="1" xfId="0" applyNumberFormat="1" applyFont="1" applyFill="1" applyBorder="1" applyAlignment="1">
      <alignment horizontal="center" vertical="center"/>
    </xf>
    <xf numFmtId="164" fontId="14" fillId="0" borderId="6" xfId="0" applyNumberFormat="1" applyFont="1" applyFill="1" applyBorder="1"/>
    <xf numFmtId="165" fontId="11" fillId="0" borderId="1" xfId="0" applyNumberFormat="1" applyFont="1" applyBorder="1" applyAlignment="1">
      <alignment horizontal="center" vertical="center"/>
    </xf>
    <xf numFmtId="164" fontId="9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0" fillId="0" borderId="2" xfId="0" applyBorder="1"/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64" fontId="9" fillId="2" borderId="10" xfId="0" applyNumberFormat="1" applyFont="1" applyFill="1" applyBorder="1" applyAlignment="1">
      <alignment horizontal="center" vertical="center"/>
    </xf>
    <xf numFmtId="165" fontId="13" fillId="0" borderId="11" xfId="0" applyNumberFormat="1" applyFont="1" applyFill="1" applyBorder="1" applyAlignment="1">
      <alignment horizontal="center" vertical="center"/>
    </xf>
    <xf numFmtId="164" fontId="7" fillId="2" borderId="10" xfId="0" applyNumberFormat="1" applyFont="1" applyFill="1" applyBorder="1" applyAlignment="1">
      <alignment horizontal="center" vertical="center"/>
    </xf>
    <xf numFmtId="165" fontId="11" fillId="0" borderId="11" xfId="0" applyNumberFormat="1" applyFont="1" applyFill="1" applyBorder="1" applyAlignment="1">
      <alignment horizontal="center" vertical="center"/>
    </xf>
    <xf numFmtId="164" fontId="10" fillId="2" borderId="10" xfId="0" applyNumberFormat="1" applyFont="1" applyFill="1" applyBorder="1" applyAlignment="1">
      <alignment horizontal="center" vertical="center"/>
    </xf>
    <xf numFmtId="165" fontId="15" fillId="0" borderId="11" xfId="0" applyNumberFormat="1" applyFont="1" applyFill="1" applyBorder="1" applyAlignment="1">
      <alignment horizontal="center" vertical="center"/>
    </xf>
    <xf numFmtId="164" fontId="9" fillId="0" borderId="10" xfId="0" applyNumberFormat="1" applyFont="1" applyBorder="1" applyAlignment="1">
      <alignment horizontal="center" vertical="center"/>
    </xf>
    <xf numFmtId="165" fontId="11" fillId="0" borderId="11" xfId="0" applyNumberFormat="1" applyFont="1" applyBorder="1" applyAlignment="1">
      <alignment horizontal="center" vertical="center"/>
    </xf>
    <xf numFmtId="165" fontId="11" fillId="2" borderId="11" xfId="0" applyNumberFormat="1" applyFont="1" applyFill="1" applyBorder="1" applyAlignment="1">
      <alignment horizontal="center" vertical="center"/>
    </xf>
    <xf numFmtId="165" fontId="13" fillId="2" borderId="11" xfId="0" applyNumberFormat="1" applyFont="1" applyFill="1" applyBorder="1" applyAlignment="1">
      <alignment horizontal="center" vertical="center"/>
    </xf>
    <xf numFmtId="164" fontId="13" fillId="2" borderId="11" xfId="0" applyNumberFormat="1" applyFont="1" applyFill="1" applyBorder="1" applyAlignment="1">
      <alignment horizontal="center" vertical="center"/>
    </xf>
    <xf numFmtId="164" fontId="11" fillId="2" borderId="11" xfId="0" applyNumberFormat="1" applyFont="1" applyFill="1" applyBorder="1" applyAlignment="1">
      <alignment horizontal="center" vertical="center"/>
    </xf>
    <xf numFmtId="165" fontId="15" fillId="2" borderId="11" xfId="0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164" fontId="9" fillId="3" borderId="13" xfId="1" applyNumberFormat="1" applyFont="1" applyFill="1" applyBorder="1" applyAlignment="1">
      <alignment horizontal="center" vertical="center" wrapText="1"/>
    </xf>
    <xf numFmtId="164" fontId="7" fillId="3" borderId="13" xfId="1" applyNumberFormat="1" applyFont="1" applyFill="1" applyBorder="1" applyAlignment="1">
      <alignment horizontal="center" vertical="center" wrapText="1"/>
    </xf>
    <xf numFmtId="164" fontId="9" fillId="3" borderId="13" xfId="0" applyNumberFormat="1" applyFont="1" applyFill="1" applyBorder="1" applyAlignment="1">
      <alignment horizontal="center" vertical="center"/>
    </xf>
    <xf numFmtId="164" fontId="14" fillId="0" borderId="6" xfId="0" applyNumberFormat="1" applyFont="1" applyBorder="1"/>
    <xf numFmtId="165" fontId="13" fillId="0" borderId="11" xfId="0" applyNumberFormat="1" applyFont="1" applyBorder="1" applyAlignment="1">
      <alignment horizontal="center" vertical="center"/>
    </xf>
    <xf numFmtId="165" fontId="13" fillId="0" borderId="1" xfId="0" applyNumberFormat="1" applyFont="1" applyBorder="1" applyAlignment="1">
      <alignment horizontal="center" vertical="center"/>
    </xf>
    <xf numFmtId="164" fontId="15" fillId="2" borderId="1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Обычный 2 2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tabSelected="1" view="pageBreakPreview" topLeftCell="A4" zoomScale="70" zoomScaleNormal="70" zoomScaleSheetLayoutView="70" workbookViewId="0">
      <selection activeCell="D8" sqref="D8"/>
    </sheetView>
  </sheetViews>
  <sheetFormatPr defaultColWidth="8.85546875" defaultRowHeight="15" x14ac:dyDescent="0.25"/>
  <cols>
    <col min="1" max="1" width="30.140625" customWidth="1"/>
    <col min="2" max="2" width="14.42578125" hidden="1" customWidth="1"/>
    <col min="3" max="3" width="14.42578125" style="3" hidden="1" customWidth="1"/>
    <col min="4" max="4" width="12.42578125" style="25" customWidth="1"/>
    <col min="5" max="5" width="20.28515625" style="3" customWidth="1"/>
    <col min="6" max="6" width="15.7109375" style="3" customWidth="1"/>
    <col min="7" max="7" width="16" style="3" customWidth="1"/>
    <col min="8" max="8" width="13.5703125" style="3" customWidth="1"/>
    <col min="9" max="9" width="14.7109375" customWidth="1"/>
    <col min="10" max="10" width="16" style="3" customWidth="1"/>
    <col min="11" max="11" width="15.7109375" style="21" customWidth="1"/>
    <col min="12" max="12" width="13.7109375" style="21" customWidth="1"/>
    <col min="13" max="13" width="14.85546875" customWidth="1"/>
    <col min="14" max="14" width="16.5703125" style="21" customWidth="1"/>
    <col min="15" max="15" width="14.85546875" customWidth="1"/>
    <col min="16" max="16" width="18.140625" customWidth="1"/>
    <col min="17" max="18" width="15.28515625" customWidth="1"/>
    <col min="21" max="21" width="15.28515625" style="25" customWidth="1"/>
  </cols>
  <sheetData>
    <row r="1" spans="1:21" ht="21" thickBot="1" x14ac:dyDescent="0.35">
      <c r="A1" s="80" t="s">
        <v>30</v>
      </c>
      <c r="B1" s="80"/>
      <c r="C1" s="80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</row>
    <row r="2" spans="1:21" ht="18.75" x14ac:dyDescent="0.25">
      <c r="A2" s="77" t="s">
        <v>0</v>
      </c>
      <c r="B2" s="77" t="s">
        <v>11</v>
      </c>
      <c r="C2" s="36">
        <v>2021</v>
      </c>
      <c r="D2" s="83">
        <v>2022</v>
      </c>
      <c r="E2" s="84"/>
      <c r="F2" s="84"/>
      <c r="G2" s="85"/>
      <c r="H2" s="83">
        <v>2023</v>
      </c>
      <c r="I2" s="84"/>
      <c r="J2" s="84"/>
      <c r="K2" s="85"/>
      <c r="L2" s="83">
        <v>2024</v>
      </c>
      <c r="M2" s="84"/>
      <c r="N2" s="85"/>
      <c r="O2" s="68">
        <v>2025</v>
      </c>
      <c r="P2" s="8"/>
      <c r="Q2" s="82" t="s">
        <v>35</v>
      </c>
      <c r="R2" s="82"/>
      <c r="U2" s="30" t="s">
        <v>35</v>
      </c>
    </row>
    <row r="3" spans="1:21" ht="81" customHeight="1" x14ac:dyDescent="0.25">
      <c r="A3" s="77"/>
      <c r="B3" s="77"/>
      <c r="C3" s="36" t="s">
        <v>15</v>
      </c>
      <c r="D3" s="53" t="s">
        <v>22</v>
      </c>
      <c r="E3" s="9" t="s">
        <v>8</v>
      </c>
      <c r="F3" s="5" t="s">
        <v>14</v>
      </c>
      <c r="G3" s="54" t="s">
        <v>64</v>
      </c>
      <c r="H3" s="53" t="s">
        <v>31</v>
      </c>
      <c r="I3" s="4" t="s">
        <v>13</v>
      </c>
      <c r="J3" s="22" t="s">
        <v>64</v>
      </c>
      <c r="K3" s="54" t="s">
        <v>32</v>
      </c>
      <c r="L3" s="53" t="s">
        <v>31</v>
      </c>
      <c r="M3" s="4" t="s">
        <v>13</v>
      </c>
      <c r="N3" s="54" t="s">
        <v>23</v>
      </c>
      <c r="O3" s="69" t="s">
        <v>13</v>
      </c>
      <c r="P3" s="8"/>
      <c r="Q3" s="24" t="s">
        <v>33</v>
      </c>
      <c r="R3" s="24" t="s">
        <v>34</v>
      </c>
      <c r="U3" s="24" t="s">
        <v>33</v>
      </c>
    </row>
    <row r="4" spans="1:21" ht="39.75" customHeight="1" x14ac:dyDescent="0.25">
      <c r="A4" s="17" t="s">
        <v>2</v>
      </c>
      <c r="B4" s="1">
        <v>63.8</v>
      </c>
      <c r="C4" s="48">
        <v>69.099999999999994</v>
      </c>
      <c r="D4" s="55">
        <v>62.2</v>
      </c>
      <c r="E4" s="19" t="s">
        <v>17</v>
      </c>
      <c r="F4" s="13">
        <v>80</v>
      </c>
      <c r="G4" s="56">
        <f>F4/D4-1</f>
        <v>0.2861736334405145</v>
      </c>
      <c r="H4" s="55">
        <v>58.4</v>
      </c>
      <c r="I4" s="26">
        <v>70.099999999999994</v>
      </c>
      <c r="J4" s="33">
        <f>I4/H4-1</f>
        <v>0.20034246575342451</v>
      </c>
      <c r="K4" s="63">
        <f>I4/F4-1</f>
        <v>-0.12375000000000003</v>
      </c>
      <c r="L4" s="55">
        <v>55.7</v>
      </c>
      <c r="M4" s="26">
        <v>67.5</v>
      </c>
      <c r="N4" s="64">
        <f>M4/L4-1</f>
        <v>0.21184919210053854</v>
      </c>
      <c r="O4" s="70">
        <v>65</v>
      </c>
      <c r="P4" s="8"/>
      <c r="Q4" s="23">
        <f>I4-H4</f>
        <v>11.699999999999996</v>
      </c>
      <c r="R4" s="23">
        <f t="shared" ref="R4:R16" si="0">I4-F4</f>
        <v>-9.9000000000000057</v>
      </c>
      <c r="U4" s="23">
        <f>M4-L4</f>
        <v>11.799999999999997</v>
      </c>
    </row>
    <row r="5" spans="1:21" ht="60.75" customHeight="1" x14ac:dyDescent="0.35">
      <c r="A5" s="18" t="s">
        <v>65</v>
      </c>
      <c r="B5" s="6">
        <v>1.3</v>
      </c>
      <c r="C5" s="49">
        <v>4.7</v>
      </c>
      <c r="D5" s="57">
        <v>3</v>
      </c>
      <c r="E5" s="19" t="s">
        <v>54</v>
      </c>
      <c r="F5" s="15">
        <v>-2.9</v>
      </c>
      <c r="G5" s="58" t="s">
        <v>25</v>
      </c>
      <c r="H5" s="57">
        <v>3</v>
      </c>
      <c r="I5" s="16">
        <v>-0.8</v>
      </c>
      <c r="J5" s="31" t="s">
        <v>36</v>
      </c>
      <c r="K5" s="65" t="s">
        <v>37</v>
      </c>
      <c r="L5" s="57">
        <v>3</v>
      </c>
      <c r="M5" s="16">
        <v>2.6</v>
      </c>
      <c r="N5" s="66" t="s">
        <v>48</v>
      </c>
      <c r="O5" s="71">
        <v>2.6</v>
      </c>
      <c r="P5" s="8"/>
      <c r="Q5" s="29">
        <f t="shared" ref="Q5:Q16" si="1">I5-H5</f>
        <v>-3.8</v>
      </c>
      <c r="R5" s="29">
        <f t="shared" si="0"/>
        <v>2.0999999999999996</v>
      </c>
      <c r="T5" s="7"/>
      <c r="U5" s="29">
        <f>M5-L5</f>
        <v>-0.39999999999999991</v>
      </c>
    </row>
    <row r="6" spans="1:21" ht="60" customHeight="1" x14ac:dyDescent="0.35">
      <c r="A6" s="10" t="s">
        <v>7</v>
      </c>
      <c r="B6" s="1">
        <v>1.7</v>
      </c>
      <c r="C6" s="50">
        <v>7.7</v>
      </c>
      <c r="D6" s="59">
        <v>4.8</v>
      </c>
      <c r="E6" s="19" t="s">
        <v>18</v>
      </c>
      <c r="F6" s="13">
        <v>-2</v>
      </c>
      <c r="G6" s="58" t="s">
        <v>56</v>
      </c>
      <c r="H6" s="59">
        <v>5.0999999999999996</v>
      </c>
      <c r="I6" s="27">
        <v>-1</v>
      </c>
      <c r="J6" s="31" t="s">
        <v>41</v>
      </c>
      <c r="K6" s="65" t="s">
        <v>38</v>
      </c>
      <c r="L6" s="59">
        <v>5.3</v>
      </c>
      <c r="M6" s="27">
        <v>3.9</v>
      </c>
      <c r="N6" s="66" t="s">
        <v>49</v>
      </c>
      <c r="O6" s="70">
        <v>3.7</v>
      </c>
      <c r="P6" s="8"/>
      <c r="Q6" s="29">
        <f t="shared" ref="Q6:Q8" si="2">I6-H6</f>
        <v>-6.1</v>
      </c>
      <c r="R6" s="29">
        <f t="shared" si="0"/>
        <v>1</v>
      </c>
      <c r="T6" s="7"/>
      <c r="U6" s="29">
        <f t="shared" ref="U6:U9" si="3">M6-L6</f>
        <v>-1.4</v>
      </c>
    </row>
    <row r="7" spans="1:21" ht="45.75" customHeight="1" x14ac:dyDescent="0.35">
      <c r="A7" s="11" t="s">
        <v>5</v>
      </c>
      <c r="B7" s="1">
        <v>1</v>
      </c>
      <c r="C7" s="48">
        <v>3</v>
      </c>
      <c r="D7" s="55">
        <v>2.4</v>
      </c>
      <c r="E7" s="19" t="s">
        <v>55</v>
      </c>
      <c r="F7" s="13">
        <v>-2.2000000000000002</v>
      </c>
      <c r="G7" s="58" t="s">
        <v>16</v>
      </c>
      <c r="H7" s="55">
        <v>2.5</v>
      </c>
      <c r="I7" s="26">
        <v>1.6</v>
      </c>
      <c r="J7" s="31" t="s">
        <v>39</v>
      </c>
      <c r="K7" s="65" t="s">
        <v>40</v>
      </c>
      <c r="L7" s="55">
        <v>2.5</v>
      </c>
      <c r="M7" s="26">
        <v>2.8</v>
      </c>
      <c r="N7" s="65" t="s">
        <v>50</v>
      </c>
      <c r="O7" s="70">
        <v>2.5</v>
      </c>
      <c r="P7" s="8"/>
      <c r="Q7" s="29">
        <f t="shared" si="2"/>
        <v>-0.89999999999999991</v>
      </c>
      <c r="R7" s="29">
        <f t="shared" si="0"/>
        <v>3.8000000000000003</v>
      </c>
      <c r="T7" s="7"/>
      <c r="U7" s="29">
        <f t="shared" si="3"/>
        <v>0.29999999999999982</v>
      </c>
    </row>
    <row r="8" spans="1:21" ht="41.25" customHeight="1" x14ac:dyDescent="0.35">
      <c r="A8" s="11" t="s">
        <v>6</v>
      </c>
      <c r="B8" s="2">
        <v>4.8</v>
      </c>
      <c r="C8" s="51">
        <v>4.5</v>
      </c>
      <c r="D8" s="55">
        <v>2.4</v>
      </c>
      <c r="E8" s="19" t="s">
        <v>19</v>
      </c>
      <c r="F8" s="13">
        <v>-2</v>
      </c>
      <c r="G8" s="58" t="s">
        <v>26</v>
      </c>
      <c r="H8" s="55">
        <v>2.5</v>
      </c>
      <c r="I8" s="26">
        <v>2.6</v>
      </c>
      <c r="J8" s="34" t="s">
        <v>53</v>
      </c>
      <c r="K8" s="66" t="s">
        <v>16</v>
      </c>
      <c r="L8" s="55">
        <v>2.5</v>
      </c>
      <c r="M8" s="26">
        <v>2.9</v>
      </c>
      <c r="N8" s="65" t="s">
        <v>51</v>
      </c>
      <c r="O8" s="70">
        <v>2.8</v>
      </c>
      <c r="P8" s="8"/>
      <c r="Q8" s="29">
        <f t="shared" si="2"/>
        <v>0.10000000000000009</v>
      </c>
      <c r="R8" s="29">
        <f t="shared" si="0"/>
        <v>4.5999999999999996</v>
      </c>
      <c r="U8" s="29">
        <f t="shared" si="3"/>
        <v>0.39999999999999991</v>
      </c>
    </row>
    <row r="9" spans="1:21" ht="40.5" customHeight="1" x14ac:dyDescent="0.25">
      <c r="A9" s="12" t="s">
        <v>3</v>
      </c>
      <c r="B9" s="1">
        <v>28031</v>
      </c>
      <c r="C9" s="48">
        <v>38689</v>
      </c>
      <c r="D9" s="55">
        <v>33758</v>
      </c>
      <c r="E9" s="20" t="s">
        <v>12</v>
      </c>
      <c r="F9" s="13">
        <v>53346</v>
      </c>
      <c r="G9" s="56">
        <f>F9/D9-1</f>
        <v>0.58024764500266612</v>
      </c>
      <c r="H9" s="55">
        <v>35834</v>
      </c>
      <c r="I9" s="26">
        <v>56122</v>
      </c>
      <c r="J9" s="33">
        <f>I9/H9-1</f>
        <v>0.56616621086119334</v>
      </c>
      <c r="K9" s="64">
        <f>I9/F9-1</f>
        <v>5.2037641060248108E-2</v>
      </c>
      <c r="L9" s="55">
        <v>38752</v>
      </c>
      <c r="M9" s="26">
        <v>60939</v>
      </c>
      <c r="N9" s="64">
        <f>M9/L9-1</f>
        <v>0.57253819157720898</v>
      </c>
      <c r="O9" s="70">
        <v>66821</v>
      </c>
      <c r="P9" s="8"/>
      <c r="Q9" s="23">
        <f t="shared" si="1"/>
        <v>20288</v>
      </c>
      <c r="R9" s="23">
        <f t="shared" si="0"/>
        <v>2776</v>
      </c>
      <c r="U9" s="23">
        <f t="shared" si="3"/>
        <v>22187</v>
      </c>
    </row>
    <row r="10" spans="1:21" s="3" customFormat="1" ht="38.25" customHeight="1" x14ac:dyDescent="0.35">
      <c r="A10" s="12" t="s">
        <v>4</v>
      </c>
      <c r="B10" s="1">
        <v>3</v>
      </c>
      <c r="C10" s="48">
        <v>8.4</v>
      </c>
      <c r="D10" s="55">
        <v>4</v>
      </c>
      <c r="E10" s="19" t="s">
        <v>20</v>
      </c>
      <c r="F10" s="13">
        <v>12.4</v>
      </c>
      <c r="G10" s="58" t="s">
        <v>27</v>
      </c>
      <c r="H10" s="55">
        <v>4</v>
      </c>
      <c r="I10" s="26">
        <v>5.5</v>
      </c>
      <c r="J10" s="31" t="s">
        <v>42</v>
      </c>
      <c r="K10" s="65" t="s">
        <v>43</v>
      </c>
      <c r="L10" s="55">
        <v>4</v>
      </c>
      <c r="M10" s="26">
        <v>4</v>
      </c>
      <c r="N10" s="76" t="s">
        <v>68</v>
      </c>
      <c r="O10" s="70">
        <v>4</v>
      </c>
      <c r="P10" s="8"/>
      <c r="Q10" s="29">
        <f>I10-H10</f>
        <v>1.5</v>
      </c>
      <c r="R10" s="29">
        <f t="shared" si="0"/>
        <v>-6.9</v>
      </c>
      <c r="U10" s="29">
        <f>M10-L10</f>
        <v>0</v>
      </c>
    </row>
    <row r="11" spans="1:21" ht="40.5" customHeight="1" x14ac:dyDescent="0.25">
      <c r="A11" s="12" t="s">
        <v>1</v>
      </c>
      <c r="B11" s="2">
        <v>64.7</v>
      </c>
      <c r="C11" s="51">
        <v>73.599999999999994</v>
      </c>
      <c r="D11" s="55">
        <v>72.099999999999994</v>
      </c>
      <c r="E11" s="19" t="s">
        <v>24</v>
      </c>
      <c r="F11" s="13">
        <v>68.099999999999994</v>
      </c>
      <c r="G11" s="60">
        <f>F11/D11-1</f>
        <v>-5.5478502080443803E-2</v>
      </c>
      <c r="H11" s="55">
        <v>72.7</v>
      </c>
      <c r="I11" s="26">
        <v>68.3</v>
      </c>
      <c r="J11" s="32">
        <f>I11/H11-1</f>
        <v>-6.052269601100424E-2</v>
      </c>
      <c r="K11" s="67">
        <f>I11/F11-1</f>
        <v>2.936857562408246E-3</v>
      </c>
      <c r="L11" s="59">
        <v>73.599999999999994</v>
      </c>
      <c r="M11" s="27">
        <v>70.900000000000006</v>
      </c>
      <c r="N11" s="67">
        <f>M11/L11-1</f>
        <v>-3.6684782608695454E-2</v>
      </c>
      <c r="O11" s="72">
        <v>72.2</v>
      </c>
      <c r="P11" s="8"/>
      <c r="Q11" s="23">
        <f t="shared" si="1"/>
        <v>-4.4000000000000057</v>
      </c>
      <c r="R11" s="23">
        <f t="shared" si="0"/>
        <v>0.20000000000000284</v>
      </c>
      <c r="U11" s="23">
        <f t="shared" ref="U11:U16" si="4">M11-L11</f>
        <v>-2.6999999999999886</v>
      </c>
    </row>
    <row r="12" spans="1:21" ht="42" customHeight="1" x14ac:dyDescent="0.35">
      <c r="A12" s="12" t="s">
        <v>10</v>
      </c>
      <c r="B12" s="2">
        <v>1.9</v>
      </c>
      <c r="C12" s="51">
        <v>7.8</v>
      </c>
      <c r="D12" s="55">
        <v>2.8</v>
      </c>
      <c r="E12" s="19" t="s">
        <v>21</v>
      </c>
      <c r="F12" s="13">
        <v>-6.1</v>
      </c>
      <c r="G12" s="58" t="s">
        <v>28</v>
      </c>
      <c r="H12" s="55">
        <v>2.9</v>
      </c>
      <c r="I12" s="26">
        <v>2.7</v>
      </c>
      <c r="J12" s="31" t="s">
        <v>44</v>
      </c>
      <c r="K12" s="65" t="s">
        <v>45</v>
      </c>
      <c r="L12" s="55">
        <v>2.9</v>
      </c>
      <c r="M12" s="26">
        <v>3.7</v>
      </c>
      <c r="N12" s="65" t="s">
        <v>52</v>
      </c>
      <c r="O12" s="72">
        <v>3.1</v>
      </c>
      <c r="P12" s="8"/>
      <c r="Q12" s="29">
        <f t="shared" si="1"/>
        <v>-0.19999999999999973</v>
      </c>
      <c r="R12" s="29">
        <f t="shared" si="0"/>
        <v>8.8000000000000007</v>
      </c>
      <c r="U12" s="29">
        <f t="shared" si="4"/>
        <v>0.80000000000000027</v>
      </c>
    </row>
    <row r="13" spans="1:21" ht="44.25" customHeight="1" x14ac:dyDescent="0.35">
      <c r="A13" s="12" t="s">
        <v>9</v>
      </c>
      <c r="B13" s="2">
        <v>2.2999999999999998</v>
      </c>
      <c r="C13" s="51">
        <v>6.4</v>
      </c>
      <c r="D13" s="55">
        <v>3.3</v>
      </c>
      <c r="E13" s="19" t="s">
        <v>19</v>
      </c>
      <c r="F13" s="13">
        <v>-1.8</v>
      </c>
      <c r="G13" s="58" t="s">
        <v>29</v>
      </c>
      <c r="H13" s="55">
        <v>2.4</v>
      </c>
      <c r="I13" s="26">
        <v>-1.3</v>
      </c>
      <c r="J13" s="31" t="s">
        <v>46</v>
      </c>
      <c r="K13" s="65" t="s">
        <v>47</v>
      </c>
      <c r="L13" s="55">
        <v>2.2000000000000002</v>
      </c>
      <c r="M13" s="26">
        <v>2.2000000000000002</v>
      </c>
      <c r="N13" s="76" t="s">
        <v>68</v>
      </c>
      <c r="O13" s="72">
        <v>2.2999999999999998</v>
      </c>
      <c r="P13" s="8"/>
      <c r="Q13" s="29">
        <f t="shared" si="1"/>
        <v>-3.7</v>
      </c>
      <c r="R13" s="29">
        <f t="shared" si="0"/>
        <v>0.5</v>
      </c>
      <c r="U13" s="29">
        <f t="shared" si="4"/>
        <v>0</v>
      </c>
    </row>
    <row r="14" spans="1:21" s="25" customFormat="1" ht="67.5" customHeight="1" x14ac:dyDescent="0.35">
      <c r="A14" s="12" t="s">
        <v>66</v>
      </c>
      <c r="B14" s="2"/>
      <c r="C14" s="51"/>
      <c r="D14" s="55">
        <v>491.4</v>
      </c>
      <c r="E14" s="44" t="s">
        <v>12</v>
      </c>
      <c r="F14" s="13">
        <v>581.5</v>
      </c>
      <c r="G14" s="74">
        <f t="shared" ref="G14:G15" si="5">F14/D14-1</f>
        <v>0.18335368335368352</v>
      </c>
      <c r="H14" s="55">
        <v>496.9</v>
      </c>
      <c r="I14" s="26">
        <v>532.70000000000005</v>
      </c>
      <c r="J14" s="75">
        <f t="shared" ref="J14:J15" si="6">I14/H14-1</f>
        <v>7.2046689474743575E-2</v>
      </c>
      <c r="K14" s="62">
        <f t="shared" ref="K14:K15" si="7">I14/F14-1</f>
        <v>-8.3920894239036925E-2</v>
      </c>
      <c r="L14" s="55">
        <v>505.2</v>
      </c>
      <c r="M14" s="26">
        <v>526.70000000000005</v>
      </c>
      <c r="N14" s="74">
        <f t="shared" ref="N14:N15" si="8">M14/L14-1</f>
        <v>4.2557403008709471E-2</v>
      </c>
      <c r="O14" s="72">
        <v>536.29999999999995</v>
      </c>
      <c r="P14" s="8"/>
      <c r="Q14" s="73"/>
      <c r="R14" s="73"/>
      <c r="U14" s="73"/>
    </row>
    <row r="15" spans="1:21" s="25" customFormat="1" ht="64.5" customHeight="1" x14ac:dyDescent="0.35">
      <c r="A15" s="12" t="s">
        <v>67</v>
      </c>
      <c r="B15" s="2"/>
      <c r="C15" s="51"/>
      <c r="D15" s="55">
        <v>290.89999999999998</v>
      </c>
      <c r="E15" s="44" t="s">
        <v>12</v>
      </c>
      <c r="F15" s="13">
        <v>259.89999999999998</v>
      </c>
      <c r="G15" s="62">
        <f t="shared" si="5"/>
        <v>-0.10656583018219323</v>
      </c>
      <c r="H15" s="55">
        <v>303</v>
      </c>
      <c r="I15" s="26">
        <v>288.2</v>
      </c>
      <c r="J15" s="47">
        <f t="shared" si="6"/>
        <v>-4.8844884488448925E-2</v>
      </c>
      <c r="K15" s="74">
        <f t="shared" si="7"/>
        <v>0.10888803385917667</v>
      </c>
      <c r="L15" s="55">
        <v>314.89999999999998</v>
      </c>
      <c r="M15" s="26">
        <v>304.5</v>
      </c>
      <c r="N15" s="62">
        <f t="shared" si="8"/>
        <v>-3.3026357573832876E-2</v>
      </c>
      <c r="O15" s="72">
        <v>319.89999999999998</v>
      </c>
      <c r="P15" s="8"/>
      <c r="Q15" s="73"/>
      <c r="R15" s="73"/>
      <c r="U15" s="73"/>
    </row>
    <row r="16" spans="1:21" ht="82.5" customHeight="1" x14ac:dyDescent="0.35">
      <c r="A16" s="38" t="s">
        <v>60</v>
      </c>
      <c r="B16" s="41"/>
      <c r="C16" s="52"/>
      <c r="D16" s="61">
        <v>16477.900000000001</v>
      </c>
      <c r="E16" s="44" t="s">
        <v>12</v>
      </c>
      <c r="F16" s="45">
        <v>8987.4</v>
      </c>
      <c r="G16" s="62">
        <f>F16/D16-1</f>
        <v>-0.4545785567335644</v>
      </c>
      <c r="H16" s="61">
        <v>20102.8</v>
      </c>
      <c r="I16" s="26">
        <v>6252.9</v>
      </c>
      <c r="J16" s="47">
        <f>I16/H16-1</f>
        <v>-0.68895377758322218</v>
      </c>
      <c r="K16" s="62">
        <f>I16/F16-1</f>
        <v>-0.30425929634822091</v>
      </c>
      <c r="L16" s="61">
        <v>23267.4</v>
      </c>
      <c r="M16" s="26">
        <v>5947.2</v>
      </c>
      <c r="N16" s="62">
        <f>M16/L16-1</f>
        <v>-0.74439774104541123</v>
      </c>
      <c r="O16" s="72">
        <v>6644.3</v>
      </c>
      <c r="Q16" s="46">
        <f t="shared" si="1"/>
        <v>-13849.9</v>
      </c>
      <c r="R16" s="46">
        <f t="shared" si="0"/>
        <v>-2734.5</v>
      </c>
      <c r="U16" s="46">
        <f t="shared" si="4"/>
        <v>-17320.2</v>
      </c>
    </row>
    <row r="17" spans="1:12" x14ac:dyDescent="0.25">
      <c r="A17" s="3"/>
      <c r="B17" s="3"/>
    </row>
    <row r="18" spans="1:12" x14ac:dyDescent="0.25">
      <c r="A18" s="3"/>
      <c r="B18" s="3"/>
    </row>
    <row r="19" spans="1:12" x14ac:dyDescent="0.25">
      <c r="A19" s="3"/>
      <c r="B19" s="3"/>
    </row>
    <row r="20" spans="1:12" x14ac:dyDescent="0.25">
      <c r="A20" s="3"/>
      <c r="B20" s="3"/>
    </row>
    <row r="21" spans="1:12" x14ac:dyDescent="0.25">
      <c r="A21" s="3"/>
      <c r="B21" s="3"/>
    </row>
    <row r="22" spans="1:12" x14ac:dyDescent="0.25">
      <c r="A22" s="3"/>
      <c r="B22" s="3"/>
    </row>
    <row r="23" spans="1:12" x14ac:dyDescent="0.25">
      <c r="A23" s="3"/>
      <c r="B23" s="3"/>
    </row>
    <row r="24" spans="1:12" ht="18.75" x14ac:dyDescent="0.25">
      <c r="A24" s="3"/>
      <c r="B24" s="3"/>
      <c r="E24" s="77" t="s">
        <v>0</v>
      </c>
      <c r="F24" s="77">
        <v>2022</v>
      </c>
      <c r="G24" s="77"/>
      <c r="H24" s="77"/>
      <c r="I24" s="77"/>
      <c r="J24" s="78">
        <v>2023</v>
      </c>
      <c r="K24" s="79"/>
      <c r="L24" s="35">
        <v>2024</v>
      </c>
    </row>
    <row r="25" spans="1:12" ht="112.5" x14ac:dyDescent="0.25">
      <c r="A25" s="3"/>
      <c r="B25" s="3"/>
      <c r="E25" s="77"/>
      <c r="F25" s="4" t="s">
        <v>13</v>
      </c>
      <c r="G25" s="35" t="s">
        <v>57</v>
      </c>
      <c r="H25" s="22" t="s">
        <v>58</v>
      </c>
      <c r="I25" s="37" t="s">
        <v>59</v>
      </c>
      <c r="J25" s="4" t="s">
        <v>13</v>
      </c>
      <c r="K25" s="35" t="s">
        <v>57</v>
      </c>
      <c r="L25" s="4" t="s">
        <v>13</v>
      </c>
    </row>
    <row r="26" spans="1:12" ht="112.5" x14ac:dyDescent="0.25">
      <c r="A26" s="3"/>
      <c r="B26" s="3"/>
      <c r="E26" s="38" t="s">
        <v>60</v>
      </c>
      <c r="F26" s="16">
        <v>16477.900000000001</v>
      </c>
      <c r="G26" s="14">
        <v>12638.2</v>
      </c>
      <c r="H26" s="28">
        <f>F26/G26-1</f>
        <v>0.30381699925622319</v>
      </c>
      <c r="I26" s="39" t="e">
        <f>F26/#REF!-1</f>
        <v>#REF!</v>
      </c>
      <c r="J26" s="16">
        <v>20102.8</v>
      </c>
      <c r="K26" s="14">
        <v>13474.4</v>
      </c>
      <c r="L26" s="16">
        <v>23267.4</v>
      </c>
    </row>
    <row r="27" spans="1:12" ht="20.25" x14ac:dyDescent="0.25">
      <c r="E27" s="40" t="s">
        <v>61</v>
      </c>
      <c r="F27" s="16">
        <v>12.4</v>
      </c>
      <c r="G27" s="42">
        <v>10.9</v>
      </c>
      <c r="H27" s="43" t="s">
        <v>62</v>
      </c>
      <c r="I27" s="43" t="s">
        <v>63</v>
      </c>
      <c r="J27" s="16">
        <v>14.2</v>
      </c>
      <c r="K27" s="42">
        <v>10.8</v>
      </c>
      <c r="L27" s="16">
        <v>15.4</v>
      </c>
    </row>
  </sheetData>
  <autoFilter ref="A3:U13"/>
  <mergeCells count="10">
    <mergeCell ref="E24:E25"/>
    <mergeCell ref="F24:I24"/>
    <mergeCell ref="J24:K24"/>
    <mergeCell ref="A1:O1"/>
    <mergeCell ref="Q2:R2"/>
    <mergeCell ref="A2:A3"/>
    <mergeCell ref="B2:B3"/>
    <mergeCell ref="L2:N2"/>
    <mergeCell ref="H2:K2"/>
    <mergeCell ref="D2:G2"/>
  </mergeCells>
  <pageMargins left="3.937007874015748E-2" right="3.937007874015748E-2" top="0.35433070866141736" bottom="0.15748031496062992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9"/>
  <sheetViews>
    <sheetView topLeftCell="A6" workbookViewId="0">
      <selection activeCell="A6" sqref="A6:H9"/>
    </sheetView>
  </sheetViews>
  <sheetFormatPr defaultColWidth="8.85546875" defaultRowHeight="15" x14ac:dyDescent="0.25"/>
  <cols>
    <col min="1" max="1" width="29.28515625" customWidth="1"/>
    <col min="2" max="8" width="14.42578125" customWidth="1"/>
  </cols>
  <sheetData>
    <row r="6" spans="1:8" ht="18.75" customHeight="1" x14ac:dyDescent="0.25">
      <c r="A6" s="77" t="s">
        <v>0</v>
      </c>
      <c r="B6" s="77">
        <v>2022</v>
      </c>
      <c r="C6" s="77"/>
      <c r="D6" s="77"/>
      <c r="E6" s="77"/>
      <c r="F6" s="78">
        <v>2023</v>
      </c>
      <c r="G6" s="79"/>
      <c r="H6" s="35">
        <v>2024</v>
      </c>
    </row>
    <row r="7" spans="1:8" ht="112.5" x14ac:dyDescent="0.25">
      <c r="A7" s="77"/>
      <c r="B7" s="4" t="s">
        <v>13</v>
      </c>
      <c r="C7" s="35" t="s">
        <v>57</v>
      </c>
      <c r="D7" s="22" t="s">
        <v>58</v>
      </c>
      <c r="E7" s="37" t="s">
        <v>59</v>
      </c>
      <c r="F7" s="4" t="s">
        <v>13</v>
      </c>
      <c r="G7" s="35" t="s">
        <v>57</v>
      </c>
      <c r="H7" s="4" t="s">
        <v>13</v>
      </c>
    </row>
    <row r="8" spans="1:8" ht="75" x14ac:dyDescent="0.25">
      <c r="A8" s="38" t="s">
        <v>60</v>
      </c>
      <c r="B8" s="16">
        <v>16477.900000000001</v>
      </c>
      <c r="C8" s="14">
        <v>12638.2</v>
      </c>
      <c r="D8" s="28">
        <f>B8/C8-1</f>
        <v>0.30381699925622319</v>
      </c>
      <c r="E8" s="39" t="e">
        <f>B8/#REF!-1</f>
        <v>#REF!</v>
      </c>
      <c r="F8" s="16">
        <v>20102.8</v>
      </c>
      <c r="G8" s="14">
        <v>13474.4</v>
      </c>
      <c r="H8" s="16">
        <v>23267.4</v>
      </c>
    </row>
    <row r="9" spans="1:8" ht="20.25" x14ac:dyDescent="0.25">
      <c r="A9" s="40" t="s">
        <v>61</v>
      </c>
      <c r="B9" s="16">
        <v>12.4</v>
      </c>
      <c r="C9" s="42">
        <v>10.9</v>
      </c>
      <c r="D9" s="43" t="s">
        <v>62</v>
      </c>
      <c r="E9" s="43" t="s">
        <v>63</v>
      </c>
      <c r="F9" s="16">
        <v>14.2</v>
      </c>
      <c r="G9" s="42">
        <v>10.8</v>
      </c>
      <c r="H9" s="16">
        <v>15.4</v>
      </c>
    </row>
  </sheetData>
  <mergeCells count="3">
    <mergeCell ref="A6:A7"/>
    <mergeCell ref="B6:E6"/>
    <mergeCell ref="F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полный</vt:lpstr>
      <vt:lpstr>Лист1</vt:lpstr>
      <vt:lpstr>полный!Область_печати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2022-09-28T08:31:54Z</dcterms:modified>
</cp:coreProperties>
</file>